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Start with a Price - PricingFro" sheetId="2" r:id="rId6"/>
    <sheet name="Start with Customer Value - PRI"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<sst xmlns="http://schemas.openxmlformats.org/spreadsheetml/2006/main" uniqueCount="33">
  <si>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</si>
  <si>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</si>
  <si>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</si>
  <si>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</si>
  <si>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Start with a Price</t>
  </si>
  <si>
    <t>PricingFromTheStart.com: NAPKIN MATH</t>
  </si>
  <si>
    <t>Start with a Price - PricingFro</t>
  </si>
  <si>
    <t>1. Enter Your Estimated Annual Price</t>
  </si>
  <si>
    <t>2. Enter Your Annual Gross Revenue Goal</t>
  </si>
  <si>
    <r>
      <rPr>
        <sz val="10"/>
        <color indexed="8"/>
        <rFont val="Helvetica Neue"/>
      </rPr>
      <t>At minimum, estimate $200K per company employee</t>
    </r>
    <r>
      <rPr>
        <b val="1"/>
        <sz val="10"/>
        <color indexed="8"/>
        <rFont val="Helvetica Neue"/>
      </rPr>
      <t>.</t>
    </r>
  </si>
  <si>
    <t>3. Enter Your Estimated Conversion Rate</t>
  </si>
  <si>
    <r>
      <rPr>
        <sz val="10"/>
        <color indexed="8"/>
        <rFont val="Helvetica Neue"/>
      </rPr>
      <t>What’s the percentage of people that purchase your offering against all the people you talk to? 1-3% is the norm across industries.</t>
    </r>
  </si>
  <si>
    <t>4. Review the Estimates Below</t>
  </si>
  <si>
    <t>NUMBER OF SALES REQUIRED</t>
  </si>
  <si>
    <t>Annually</t>
  </si>
  <si>
    <t>Monthly</t>
  </si>
  <si>
    <t>Weekly (@ 48weeks/yr)</t>
  </si>
  <si>
    <t>ESTIMATED NUMBER OF LEADS REQUIRED</t>
  </si>
  <si>
    <t>Weekly (@ 48wks/yr)</t>
  </si>
  <si>
    <t>S</t>
  </si>
  <si>
    <t>M</t>
  </si>
  <si>
    <t>H</t>
  </si>
  <si>
    <t>CUSTOMERS’ EXPECTED VALUE</t>
  </si>
  <si>
    <r>
      <rPr>
        <sz val="10"/>
        <color indexed="8"/>
        <rFont val="Helvetica Neue"/>
      </rPr>
      <t xml:space="preserve">For additional help in interpreting these estimates, </t>
    </r>
    <r>
      <rPr>
        <b val="1"/>
        <sz val="10"/>
        <color indexed="8"/>
        <rFont val="Helvetica Neue"/>
      </rPr>
      <t xml:space="preserve">Book a call </t>
    </r>
    <r>
      <rPr>
        <b val="1"/>
        <u val="single"/>
        <sz val="10"/>
        <color indexed="8"/>
        <rFont val="Helvetica Neue"/>
      </rPr>
      <t>https://cal.com/garrick/intro</t>
    </r>
  </si>
  <si>
    <t>© 2025 Garrick van Buren, https://pricingfromthestart.com</t>
  </si>
  <si>
    <t>Start with Customer Value</t>
  </si>
  <si>
    <t>PRICING FROM THE START: NAPKIN MATH</t>
  </si>
  <si>
    <t>Start with Customer Value - PRI</t>
  </si>
  <si>
    <t>1. Enter The Estimated Annual Value Each Customer Gains from Your Offering</t>
  </si>
  <si>
    <t>2. Enter Your Gross Annual Revenue Goal</t>
  </si>
  <si>
    <t>POTENTIAL PRICE RANGE</t>
  </si>
  <si>
    <t>One-time / Annual Fee</t>
  </si>
  <si>
    <t>Monthly Subscription</t>
  </si>
</sst>
</file>

<file path=xl/styles.xml><?xml version="1.0" encoding="utf-8"?>
<styleSheet xmlns="http://schemas.openxmlformats.org/spreadsheetml/2006/main">
  <numFmts count="3">
    <numFmt numFmtId="0" formatCode="General"/>
    <numFmt numFmtId="59" formatCode="&quot;$&quot;#,##0"/>
    <numFmt numFmtId="60" formatCode="0.0%"/>
  </numFmts>
  <fonts count="8">
    <font>
      <sz val="10"/>
      <color indexed="8"/>
      <name val="Helvetica Neue"/>
    </font>
    <font>
      <sz val="12"/>
      <color indexed="8"/>
      <name val="Helvetica Neue"/>
    </font>
    <font>
      <sz val="14"/>
      <color indexed="8"/>
      <name val="Helvetica Neue"/>
    </font>
    <font>
      <u val="single"/>
      <sz val="12"/>
      <color indexed="11"/>
      <name val="Helvetica Neue"/>
    </font>
    <font>
      <b val="1"/>
      <sz val="12"/>
      <color indexed="8"/>
      <name val="Helvetica Neue"/>
    </font>
    <font>
      <b val="1"/>
      <sz val="10"/>
      <color indexed="8"/>
      <name val="Helvetica Neue"/>
    </font>
    <font>
      <b val="1"/>
      <u val="single"/>
      <sz val="10"/>
      <color indexed="8"/>
      <name val="Helvetica Neue"/>
    </font>
    <font>
      <sz val="10"/>
      <color indexed="19"/>
      <name val="Helvetica Neue"/>
    </font>
  </fonts>
  <fills count="10">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20"/>
        <bgColor auto="1"/>
      </patternFill>
    </fill>
  </fills>
  <borders count="8">
    <border>
      <left/>
      <right/>
      <top/>
      <bottom/>
      <diagonal/>
    </border>
    <border>
      <left style="thin">
        <color indexed="13"/>
      </left>
      <right style="thin">
        <color indexed="13"/>
      </right>
      <top style="thin">
        <color indexed="13"/>
      </top>
      <bottom style="thin">
        <color indexed="14"/>
      </bottom>
      <diagonal/>
    </border>
    <border>
      <left style="thin">
        <color indexed="13"/>
      </left>
      <right style="thin">
        <color indexed="14"/>
      </right>
      <top style="thin">
        <color indexed="14"/>
      </top>
      <bottom style="thin">
        <color indexed="13"/>
      </bottom>
      <diagonal/>
    </border>
    <border>
      <left style="thin">
        <color indexed="14"/>
      </left>
      <right style="thin">
        <color indexed="13"/>
      </right>
      <top style="thin">
        <color indexed="14"/>
      </top>
      <bottom style="thin">
        <color indexed="13"/>
      </bottom>
      <diagonal/>
    </border>
    <border>
      <left style="thin">
        <color indexed="13"/>
      </left>
      <right style="thin">
        <color indexed="13"/>
      </right>
      <top style="thin">
        <color indexed="14"/>
      </top>
      <bottom style="thin">
        <color indexed="13"/>
      </bottom>
      <diagonal/>
    </border>
    <border>
      <left style="thin">
        <color indexed="13"/>
      </left>
      <right style="thin">
        <color indexed="14"/>
      </right>
      <top style="thin">
        <color indexed="13"/>
      </top>
      <bottom style="thin">
        <color indexed="13"/>
      </bottom>
      <diagonal/>
    </border>
    <border>
      <left style="thin">
        <color indexed="14"/>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s>
  <cellStyleXfs count="1">
    <xf numFmtId="0" fontId="0" applyNumberFormat="0" applyFont="1" applyFill="0" applyBorder="0" applyAlignment="1" applyProtection="0">
      <alignment vertical="top" wrapText="1"/>
    </xf>
  </cellStyleXfs>
  <cellXfs count="41">
    <xf numFmtId="0" fontId="0" applyNumberFormat="0" applyFont="1" applyFill="0" applyBorder="0" applyAlignment="1" applyProtection="0">
      <alignment vertical="top" wrapText="1"/>
    </xf>
    <xf numFmtId="0" fontId="1" applyNumberFormat="0" applyFont="1" applyFill="0" applyBorder="0" applyAlignment="1" applyProtection="0">
      <alignment horizontal="left" vertical="top" wrapText="1"/>
    </xf>
    <xf numFmtId="0" fontId="2" applyNumberFormat="0" applyFont="1" applyFill="0" applyBorder="0" applyAlignment="1" applyProtection="0">
      <alignment horizontal="left" vertical="top" wrapText="1"/>
    </xf>
    <xf numFmtId="0" fontId="1" fillId="2" applyNumberFormat="0" applyFont="1" applyFill="1" applyBorder="0" applyAlignment="1" applyProtection="0">
      <alignment horizontal="left" vertical="top" wrapText="1"/>
    </xf>
    <xf numFmtId="0" fontId="1" fillId="3" applyNumberFormat="0" applyFont="1" applyFill="1" applyBorder="0" applyAlignment="1" applyProtection="0">
      <alignment horizontal="left" vertical="top" wrapText="1"/>
    </xf>
    <xf numFmtId="0" fontId="3" fillId="3" applyNumberFormat="0" applyFont="1" applyFill="1" applyBorder="0" applyAlignment="1" applyProtection="0">
      <alignment horizontal="left" vertical="top" wrapText="1"/>
    </xf>
    <xf numFmtId="0" fontId="0" applyNumberFormat="1" applyFont="1" applyFill="0" applyBorder="0" applyAlignment="1" applyProtection="0">
      <alignment vertical="top" wrapText="1"/>
    </xf>
    <xf numFmtId="0" fontId="4" applyNumberFormat="0" applyFont="1" applyFill="0" applyBorder="0" applyAlignment="1" applyProtection="0">
      <alignment horizontal="center" vertical="center"/>
    </xf>
    <xf numFmtId="0" fontId="5" fillId="4" borderId="1" applyNumberFormat="0" applyFont="1" applyFill="1" applyBorder="1" applyAlignment="1" applyProtection="0">
      <alignment vertical="top" wrapText="1"/>
    </xf>
    <xf numFmtId="49" fontId="5" fillId="5" borderId="2" applyNumberFormat="1" applyFont="1" applyFill="1" applyBorder="1" applyAlignment="1" applyProtection="0">
      <alignment horizontal="right" vertical="top" wrapText="1"/>
    </xf>
    <xf numFmtId="59" fontId="5" fillId="5" borderId="3" applyNumberFormat="1" applyFont="1" applyFill="1" applyBorder="1" applyAlignment="1" applyProtection="0">
      <alignment horizontal="right" vertical="top" wrapText="1"/>
    </xf>
    <xf numFmtId="59" fontId="0" borderId="4" applyNumberFormat="1" applyFont="1" applyFill="0" applyBorder="1" applyAlignment="1" applyProtection="0">
      <alignment vertical="top" wrapText="1"/>
    </xf>
    <xf numFmtId="0" fontId="5" fillId="6" borderId="5" applyNumberFormat="0" applyFont="1" applyFill="1" applyBorder="1" applyAlignment="1" applyProtection="0">
      <alignment horizontal="right" vertical="top" wrapText="1"/>
    </xf>
    <xf numFmtId="0" fontId="5" borderId="6" applyNumberFormat="0" applyFont="1" applyFill="0" applyBorder="1" applyAlignment="1" applyProtection="0">
      <alignment horizontal="right" vertical="top" wrapText="1"/>
    </xf>
    <xf numFmtId="0" fontId="0" borderId="7" applyNumberFormat="0" applyFont="1" applyFill="0" applyBorder="1" applyAlignment="1" applyProtection="0">
      <alignment vertical="top" wrapText="1"/>
    </xf>
    <xf numFmtId="49" fontId="5" fillId="5" borderId="5" applyNumberFormat="1" applyFont="1" applyFill="1" applyBorder="1" applyAlignment="1" applyProtection="0">
      <alignment horizontal="right" vertical="top" wrapText="1"/>
    </xf>
    <xf numFmtId="59" fontId="5" fillId="5" borderId="6" applyNumberFormat="1" applyFont="1" applyFill="1" applyBorder="1" applyAlignment="1" applyProtection="0">
      <alignment vertical="top" wrapText="1"/>
    </xf>
    <xf numFmtId="49" fontId="5" fillId="6" borderId="5" applyNumberFormat="1" applyFont="1" applyFill="1" applyBorder="1" applyAlignment="1" applyProtection="0">
      <alignment vertical="top" wrapText="1"/>
    </xf>
    <xf numFmtId="0" fontId="5" borderId="6" applyNumberFormat="0" applyFont="1" applyFill="0" applyBorder="1" applyAlignment="1" applyProtection="0">
      <alignment vertical="top" wrapText="1"/>
    </xf>
    <xf numFmtId="0" fontId="5" fillId="6" borderId="5" applyNumberFormat="0" applyFont="1" applyFill="1" applyBorder="1" applyAlignment="1" applyProtection="0">
      <alignment vertical="top" wrapText="1"/>
    </xf>
    <xf numFmtId="60" fontId="5" fillId="5" borderId="6" applyNumberFormat="1" applyFont="1" applyFill="1" applyBorder="1" applyAlignment="1" applyProtection="0">
      <alignment horizontal="right" vertical="top" wrapText="1"/>
    </xf>
    <xf numFmtId="49" fontId="5" fillId="6" borderId="5" applyNumberFormat="1" applyFont="1" applyFill="1" applyBorder="1" applyAlignment="1" applyProtection="0">
      <alignment horizontal="right" vertical="top" wrapText="1"/>
    </xf>
    <xf numFmtId="3" fontId="0" borderId="6" applyNumberFormat="1" applyFont="1" applyFill="0" applyBorder="1" applyAlignment="1" applyProtection="0">
      <alignment vertical="top" wrapText="1"/>
    </xf>
    <xf numFmtId="3" fontId="0" borderId="7" applyNumberFormat="1" applyFont="1" applyFill="0" applyBorder="1" applyAlignment="1" applyProtection="0">
      <alignment vertical="top" wrapText="1"/>
    </xf>
    <xf numFmtId="0" fontId="5" borderId="6" applyNumberFormat="0" applyFont="1" applyFill="0" applyBorder="1" applyAlignment="1" applyProtection="0">
      <alignment horizontal="center" vertical="top" wrapText="1"/>
    </xf>
    <xf numFmtId="0" fontId="5" borderId="7" applyNumberFormat="0" applyFont="1" applyFill="0" applyBorder="1" applyAlignment="1" applyProtection="0">
      <alignment horizontal="center" vertical="top" wrapText="1"/>
    </xf>
    <xf numFmtId="0" fontId="5" fillId="7" borderId="6" applyNumberFormat="0" applyFont="1" applyFill="1" applyBorder="1" applyAlignment="1" applyProtection="0">
      <alignment horizontal="center" vertical="top" wrapText="1"/>
    </xf>
    <xf numFmtId="0" fontId="5" fillId="7" borderId="7" applyNumberFormat="0" applyFont="1" applyFill="1" applyBorder="1" applyAlignment="1" applyProtection="0">
      <alignment horizontal="center" vertical="top" wrapText="1"/>
    </xf>
    <xf numFmtId="0" fontId="0" borderId="6" applyNumberFormat="0" applyFont="1" applyFill="0" applyBorder="1" applyAlignment="1" applyProtection="0">
      <alignment vertical="top" wrapText="1"/>
    </xf>
    <xf numFmtId="49" fontId="0" fillId="6" borderId="5" applyNumberFormat="1" applyFont="1" applyFill="1" applyBorder="1" applyAlignment="1" applyProtection="0">
      <alignment horizontal="right" vertical="top" wrapText="1"/>
    </xf>
    <xf numFmtId="0" fontId="0" fillId="6" borderId="5" applyNumberFormat="0" applyFont="1" applyFill="1" applyBorder="1" applyAlignment="1" applyProtection="0">
      <alignment horizontal="right" vertical="top" wrapText="1"/>
    </xf>
    <xf numFmtId="49" fontId="5" fillId="8" borderId="6" applyNumberFormat="1" applyFont="1" applyFill="1" applyBorder="1" applyAlignment="1" applyProtection="0">
      <alignment horizontal="center" vertical="top" wrapText="1"/>
    </xf>
    <xf numFmtId="49" fontId="5" fillId="8" borderId="7" applyNumberFormat="1" applyFont="1" applyFill="1" applyBorder="1" applyAlignment="1" applyProtection="0">
      <alignment horizontal="center" vertical="top" wrapText="1"/>
    </xf>
    <xf numFmtId="59" fontId="0" borderId="6" applyNumberFormat="1" applyFont="1" applyFill="0" applyBorder="1" applyAlignment="1" applyProtection="0">
      <alignment vertical="top" wrapText="1"/>
    </xf>
    <xf numFmtId="59" fontId="0" borderId="7" applyNumberFormat="1" applyFont="1" applyFill="0" applyBorder="1" applyAlignment="1" applyProtection="0">
      <alignment vertical="top" wrapText="1"/>
    </xf>
    <xf numFmtId="0" fontId="7" fillId="6" borderId="5" applyNumberFormat="0" applyFont="1" applyFill="1" applyBorder="1" applyAlignment="1" applyProtection="0">
      <alignment horizontal="right" vertical="top" wrapText="1"/>
    </xf>
    <xf numFmtId="49" fontId="7" fillId="6" borderId="5" applyNumberFormat="1" applyFont="1" applyFill="1" applyBorder="1" applyAlignment="1" applyProtection="0">
      <alignment horizontal="right" vertical="top" wrapText="1"/>
    </xf>
    <xf numFmtId="0" fontId="0" applyNumberFormat="1" applyFont="1" applyFill="0" applyBorder="0" applyAlignment="1" applyProtection="0">
      <alignment vertical="top" wrapText="1"/>
    </xf>
    <xf numFmtId="9" fontId="5" fillId="5" borderId="6" applyNumberFormat="1" applyFont="1" applyFill="1" applyBorder="1" applyAlignment="1" applyProtection="0">
      <alignment horizontal="right" vertical="top" wrapText="1"/>
    </xf>
    <xf numFmtId="0" fontId="5" fillId="9" borderId="6" applyNumberFormat="0" applyFont="1" applyFill="1" applyBorder="1" applyAlignment="1" applyProtection="0">
      <alignment horizontal="center" vertical="top" wrapText="1"/>
    </xf>
    <xf numFmtId="0" fontId="5" fillId="9" borderId="7" applyNumberFormat="0" applyFont="1" applyFill="1" applyBorder="1" applyAlignment="1" applyProtection="0">
      <alignment horizontal="center"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bdc0bf"/>
      <rgbColor rgb="ffa5a5a5"/>
      <rgbColor rgb="ff3f3f3f"/>
      <rgbColor rgb="fffff056"/>
      <rgbColor rgb="ffdbdbdb"/>
      <rgbColor rgb="ffdbdcdc"/>
      <rgbColor rgb="fffefffe"/>
      <rgbColor rgb="ff5e5e5e"/>
      <rgbColor rgb="ffd5d5d5"/>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s://cal.com/garrick/intro"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6</v>
      </c>
    </row>
    <row r="11">
      <c r="B11" t="s" s="3">
        <v>25</v>
      </c>
      <c r="C11" s="3"/>
      <c r="D11" s="3"/>
    </row>
    <row r="12">
      <c r="B12" s="4"/>
      <c r="C12" t="s" s="4">
        <v>26</v>
      </c>
      <c r="D12" t="s" s="5">
        <v>27</v>
      </c>
    </row>
  </sheetData>
  <mergeCells count="1">
    <mergeCell ref="B3:D3"/>
  </mergeCells>
  <hyperlinks>
    <hyperlink ref="D10" location="'Start with a Price - PricingFro'!R2C1" tooltip="" display="Start with a Price - PricingFro"/>
    <hyperlink ref="D12" location="'Start with Customer Value - PRI'!R2C1" tooltip="" display="Start with Customer Value - PRI"/>
  </hyperlinks>
</worksheet>
</file>

<file path=xl/worksheets/sheet2.xml><?xml version="1.0" encoding="utf-8"?>
<worksheet xmlns:r="http://schemas.openxmlformats.org/officeDocument/2006/relationships" xmlns="http://schemas.openxmlformats.org/spreadsheetml/2006/main">
  <dimension ref="A2:D27"/>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41.5078" style="6" customWidth="1"/>
    <col min="2" max="2" width="9.95312" style="6" customWidth="1"/>
    <col min="3" max="3" width="10.6719" style="6" customWidth="1"/>
    <col min="4" max="4" width="9.50781" style="6" customWidth="1"/>
    <col min="5" max="16384" width="16.3516" style="6" customWidth="1"/>
  </cols>
  <sheetData>
    <row r="1" ht="28.65" customHeight="1">
      <c r="A1" t="s" s="7">
        <v>5</v>
      </c>
      <c r="B1" s="7"/>
      <c r="C1" s="7"/>
      <c r="D1" s="7"/>
    </row>
    <row r="2" ht="20.25" customHeight="1">
      <c r="A2" s="8"/>
      <c r="B2" s="8"/>
      <c r="C2" s="8"/>
      <c r="D2" s="8"/>
    </row>
    <row r="3" ht="20.25" customHeight="1">
      <c r="A3" t="s" s="9">
        <v>7</v>
      </c>
      <c r="B3" s="10">
        <v>10000</v>
      </c>
      <c r="C3" s="11"/>
      <c r="D3" s="11"/>
    </row>
    <row r="4" ht="20.05" customHeight="1">
      <c r="A4" s="12"/>
      <c r="B4" s="13"/>
      <c r="C4" s="14"/>
      <c r="D4" s="14"/>
    </row>
    <row r="5" ht="20.05" customHeight="1">
      <c r="A5" t="s" s="15">
        <v>8</v>
      </c>
      <c r="B5" s="16">
        <v>300000</v>
      </c>
      <c r="C5" s="14"/>
      <c r="D5" s="14"/>
    </row>
    <row r="6" ht="20.1" customHeight="1">
      <c r="A6" t="s" s="17">
        <v>9</v>
      </c>
      <c r="B6" s="18"/>
      <c r="C6" s="14"/>
      <c r="D6" s="14"/>
    </row>
    <row r="7" ht="20.05" customHeight="1">
      <c r="A7" s="19"/>
      <c r="B7" s="18"/>
      <c r="C7" s="14"/>
      <c r="D7" s="14"/>
    </row>
    <row r="8" ht="20.05" customHeight="1">
      <c r="A8" t="s" s="15">
        <v>10</v>
      </c>
      <c r="B8" s="20">
        <v>0.1</v>
      </c>
      <c r="C8" s="14"/>
      <c r="D8" s="14"/>
    </row>
    <row r="9" ht="44.05" customHeight="1">
      <c r="A9" t="s" s="21">
        <v>11</v>
      </c>
      <c r="B9" s="22"/>
      <c r="C9" s="23"/>
      <c r="D9" s="23"/>
    </row>
    <row r="10" ht="20.05" customHeight="1">
      <c r="A10" s="19"/>
      <c r="B10" s="24"/>
      <c r="C10" s="25"/>
      <c r="D10" s="25"/>
    </row>
    <row r="11" ht="20.05" customHeight="1">
      <c r="A11" t="s" s="15">
        <v>12</v>
      </c>
      <c r="B11" s="26"/>
      <c r="C11" s="27"/>
      <c r="D11" s="27"/>
    </row>
    <row r="12" ht="20.05" customHeight="1">
      <c r="A12" s="19"/>
      <c r="B12" s="28"/>
      <c r="C12" s="14"/>
      <c r="D12" s="14"/>
    </row>
    <row r="13" ht="20.05" customHeight="1">
      <c r="A13" t="s" s="21">
        <v>13</v>
      </c>
      <c r="B13" s="28"/>
      <c r="C13" s="14"/>
      <c r="D13" s="14"/>
    </row>
    <row r="14" ht="20.05" customHeight="1">
      <c r="A14" t="s" s="29">
        <v>14</v>
      </c>
      <c r="B14" s="22" cm="1">
        <f t="array" ref="B14">$B5/B3</f>
        <v>30</v>
      </c>
      <c r="C14" s="23"/>
      <c r="D14" s="23"/>
    </row>
    <row r="15" ht="20.05" customHeight="1">
      <c r="A15" t="s" s="29">
        <v>15</v>
      </c>
      <c r="B15" s="22" cm="1">
        <f t="array" ref="B15">B14/12</f>
        <v>2.5</v>
      </c>
      <c r="C15" s="23"/>
      <c r="D15" s="23"/>
    </row>
    <row r="16" ht="20.05" customHeight="1">
      <c r="A16" t="s" s="29">
        <v>16</v>
      </c>
      <c r="B16" s="22" cm="1">
        <f t="array" ref="B16">B14/48</f>
        <v>0.625</v>
      </c>
      <c r="C16" s="23"/>
      <c r="D16" s="23"/>
    </row>
    <row r="17" ht="20.05" customHeight="1">
      <c r="A17" s="12"/>
      <c r="B17" s="22"/>
      <c r="C17" s="23"/>
      <c r="D17" s="23"/>
    </row>
    <row r="18" ht="20.05" customHeight="1">
      <c r="A18" t="s" s="21">
        <v>17</v>
      </c>
      <c r="B18" s="28"/>
      <c r="C18" s="14"/>
      <c r="D18" s="14"/>
    </row>
    <row r="19" ht="20.05" customHeight="1">
      <c r="A19" t="s" s="29">
        <v>14</v>
      </c>
      <c r="B19" s="22" cm="1">
        <f t="array" ref="B19">B14*(1/$B8)</f>
        <v>300</v>
      </c>
      <c r="C19" s="23"/>
      <c r="D19" s="23"/>
    </row>
    <row r="20" ht="20.05" customHeight="1">
      <c r="A20" t="s" s="29">
        <v>15</v>
      </c>
      <c r="B20" s="22" cm="1">
        <f t="array" ref="B20">B15*(1/$B8)</f>
        <v>25</v>
      </c>
      <c r="C20" s="23"/>
      <c r="D20" s="23"/>
    </row>
    <row r="21" ht="20.05" customHeight="1">
      <c r="A21" t="s" s="29">
        <v>18</v>
      </c>
      <c r="B21" s="22" cm="1">
        <f t="array" ref="B21">B16*(1/$B8)</f>
        <v>6.25</v>
      </c>
      <c r="C21" s="23"/>
      <c r="D21" s="23"/>
    </row>
    <row r="22" ht="20.05" customHeight="1">
      <c r="A22" s="30"/>
      <c r="B22" s="22"/>
      <c r="C22" s="23"/>
      <c r="D22" s="23"/>
    </row>
    <row r="23" ht="20.05" customHeight="1">
      <c r="A23" s="19"/>
      <c r="B23" t="s" s="31">
        <v>19</v>
      </c>
      <c r="C23" t="s" s="32">
        <v>20</v>
      </c>
      <c r="D23" t="s" s="32">
        <v>21</v>
      </c>
    </row>
    <row r="24" ht="20.05" customHeight="1">
      <c r="A24" t="s" s="21">
        <v>22</v>
      </c>
      <c r="B24" s="33" cm="1">
        <f t="array" ref="B24">B3*10</f>
        <v>100000</v>
      </c>
      <c r="C24" s="34" cm="1">
        <f t="array" ref="C24">B3*15</f>
        <v>150000</v>
      </c>
      <c r="D24" s="34" cm="1">
        <f t="array" ref="D24">B3*20</f>
        <v>200000</v>
      </c>
    </row>
    <row r="25" ht="32.05" customHeight="1">
      <c r="A25" t="s" s="21">
        <v>23</v>
      </c>
      <c r="B25" s="22"/>
      <c r="C25" s="23"/>
      <c r="D25" s="23"/>
    </row>
    <row r="26" ht="20.05" customHeight="1">
      <c r="A26" s="35"/>
      <c r="B26" s="22"/>
      <c r="C26" s="23"/>
      <c r="D26" s="23"/>
    </row>
    <row r="27" ht="32.05" customHeight="1">
      <c r="A27" t="s" s="36">
        <v>24</v>
      </c>
      <c r="B27" s="22"/>
      <c r="C27" s="23"/>
      <c r="D27" s="23"/>
    </row>
  </sheetData>
  <mergeCells count="1">
    <mergeCell ref="A1:D1"/>
  </mergeCells>
  <hyperlinks>
    <hyperlink ref="A25" r:id="rId1" location="" tooltip="" display="https://cal.com/garrick/intro"/>
  </hyperlink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2:D27"/>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46.3047" style="37" customWidth="1"/>
    <col min="2" max="2" width="9.95312" style="37" customWidth="1"/>
    <col min="3" max="3" width="10.6719" style="37" customWidth="1"/>
    <col min="4" max="4" width="9.50781" style="37" customWidth="1"/>
    <col min="5" max="16384" width="16.3516" style="37" customWidth="1"/>
  </cols>
  <sheetData>
    <row r="1" ht="28.65" customHeight="1">
      <c r="A1" t="s" s="7">
        <v>26</v>
      </c>
      <c r="B1" s="7"/>
      <c r="C1" s="7"/>
      <c r="D1" s="7"/>
    </row>
    <row r="2" ht="20.25" customHeight="1">
      <c r="A2" s="8"/>
      <c r="B2" s="8"/>
      <c r="C2" s="8"/>
      <c r="D2" s="8"/>
    </row>
    <row r="3" ht="32.25" customHeight="1">
      <c r="A3" t="s" s="9">
        <v>28</v>
      </c>
      <c r="B3" s="10">
        <v>133330</v>
      </c>
      <c r="C3" s="11"/>
      <c r="D3" s="11"/>
    </row>
    <row r="4" ht="20.05" customHeight="1">
      <c r="A4" s="12"/>
      <c r="B4" s="13"/>
      <c r="C4" s="14"/>
      <c r="D4" s="14"/>
    </row>
    <row r="5" ht="20.05" customHeight="1">
      <c r="A5" t="s" s="15">
        <v>29</v>
      </c>
      <c r="B5" s="16">
        <v>300000</v>
      </c>
      <c r="C5" s="14"/>
      <c r="D5" s="14"/>
    </row>
    <row r="6" ht="20.1" customHeight="1">
      <c r="A6" t="s" s="17">
        <v>9</v>
      </c>
      <c r="B6" s="18"/>
      <c r="C6" s="14"/>
      <c r="D6" s="14"/>
    </row>
    <row r="7" ht="20.05" customHeight="1">
      <c r="A7" s="19"/>
      <c r="B7" s="18"/>
      <c r="C7" s="14"/>
      <c r="D7" s="14"/>
    </row>
    <row r="8" ht="20.05" customHeight="1">
      <c r="A8" t="s" s="15">
        <v>10</v>
      </c>
      <c r="B8" s="38">
        <v>0.02</v>
      </c>
      <c r="C8" s="14"/>
      <c r="D8" s="14"/>
    </row>
    <row r="9" ht="44.05" customHeight="1">
      <c r="A9" t="s" s="21">
        <v>11</v>
      </c>
      <c r="B9" s="22"/>
      <c r="C9" s="23"/>
      <c r="D9" s="23"/>
    </row>
    <row r="10" ht="20.05" customHeight="1">
      <c r="A10" s="19"/>
      <c r="B10" s="24"/>
      <c r="C10" s="25"/>
      <c r="D10" s="25"/>
    </row>
    <row r="11" ht="20.05" customHeight="1">
      <c r="A11" t="s" s="15">
        <v>12</v>
      </c>
      <c r="B11" s="39"/>
      <c r="C11" s="40"/>
      <c r="D11" s="40"/>
    </row>
    <row r="12" ht="20.05" customHeight="1">
      <c r="A12" s="19"/>
      <c r="B12" s="28"/>
      <c r="C12" s="14"/>
      <c r="D12" s="14"/>
    </row>
    <row r="13" ht="20.05" customHeight="1">
      <c r="A13" t="s" s="21">
        <v>30</v>
      </c>
      <c r="B13" t="s" s="31">
        <v>19</v>
      </c>
      <c r="C13" t="s" s="32">
        <v>20</v>
      </c>
      <c r="D13" t="s" s="32">
        <v>21</v>
      </c>
    </row>
    <row r="14" ht="20.05" customHeight="1">
      <c r="A14" t="s" s="29">
        <v>31</v>
      </c>
      <c r="B14" s="33" cm="1">
        <f t="array" ref="B14">B3*0.05</f>
        <v>6666.5</v>
      </c>
      <c r="C14" s="34" cm="1">
        <f t="array" ref="C14">B3*0.075</f>
        <v>9999.75</v>
      </c>
      <c r="D14" s="34" cm="1">
        <f t="array" ref="D14">B3*0.1</f>
        <v>13333</v>
      </c>
    </row>
    <row r="15" ht="20.05" customHeight="1">
      <c r="A15" t="s" s="29">
        <v>32</v>
      </c>
      <c r="B15" s="33" cm="1">
        <f t="array" ref="B15">B14/12</f>
        <v>555.541666666667</v>
      </c>
      <c r="C15" s="34" cm="1">
        <f t="array" ref="C15">C14/12</f>
        <v>833.3125</v>
      </c>
      <c r="D15" s="34" cm="1">
        <f t="array" ref="D15">D14/12</f>
        <v>1111.083333333330</v>
      </c>
    </row>
    <row r="16" ht="20.05" customHeight="1">
      <c r="A16" s="19"/>
      <c r="B16" s="28"/>
      <c r="C16" s="14"/>
      <c r="D16" s="14"/>
    </row>
    <row r="17" ht="20.05" customHeight="1">
      <c r="A17" t="s" s="21">
        <v>13</v>
      </c>
      <c r="B17" s="28"/>
      <c r="C17" s="14"/>
      <c r="D17" s="14"/>
    </row>
    <row r="18" ht="20.05" customHeight="1">
      <c r="A18" t="s" s="29">
        <v>14</v>
      </c>
      <c r="B18" s="22" cm="1">
        <f t="array" ref="B18">$B5/B14</f>
        <v>45.0011250281257</v>
      </c>
      <c r="C18" s="23" cm="1">
        <f t="array" ref="C18">$B5/C14</f>
        <v>30.0007500187505</v>
      </c>
      <c r="D18" s="23" cm="1">
        <f t="array" ref="D18">$B5/D14</f>
        <v>22.5005625140629</v>
      </c>
    </row>
    <row r="19" ht="20.05" customHeight="1">
      <c r="A19" t="s" s="29">
        <v>15</v>
      </c>
      <c r="B19" s="22" cm="1">
        <f t="array" ref="B19">$B5/B14/12</f>
        <v>3.75009375234381</v>
      </c>
      <c r="C19" s="23" cm="1">
        <f t="array" ref="C19">$B5/C14/12</f>
        <v>2.50006250156254</v>
      </c>
      <c r="D19" s="23" cm="1">
        <f t="array" ref="D19">$B5/D14/12</f>
        <v>1.8750468761719</v>
      </c>
    </row>
    <row r="20" ht="20.05" customHeight="1">
      <c r="A20" t="s" s="29">
        <v>16</v>
      </c>
      <c r="B20" s="22" cm="1">
        <f t="array" ref="B20">$B5/B14/48</f>
        <v>0.937523438085952</v>
      </c>
      <c r="C20" s="23" cm="1">
        <f t="array" ref="C20">$B5/C14/48</f>
        <v>0.625015625390635</v>
      </c>
      <c r="D20" s="23" cm="1">
        <f t="array" ref="D20">$B5/D14/48</f>
        <v>0.468761719042976</v>
      </c>
    </row>
    <row r="21" ht="20.05" customHeight="1">
      <c r="A21" s="12"/>
      <c r="B21" s="22"/>
      <c r="C21" s="23"/>
      <c r="D21" s="23"/>
    </row>
    <row r="22" ht="20.05" customHeight="1">
      <c r="A22" t="s" s="21">
        <v>17</v>
      </c>
      <c r="B22" s="28"/>
      <c r="C22" s="14"/>
      <c r="D22" s="14"/>
    </row>
    <row r="23" ht="20.05" customHeight="1">
      <c r="A23" t="s" s="29">
        <v>14</v>
      </c>
      <c r="B23" s="22" cm="1">
        <f t="array" ref="B23">B18*(1/$B8)</f>
        <v>2250.056251406290</v>
      </c>
      <c r="C23" s="23" cm="1">
        <f t="array" ref="C23">C18*(1/$B8)</f>
        <v>1500.037500937530</v>
      </c>
      <c r="D23" s="23" cm="1">
        <f t="array" ref="D23">D18*(1/$B8)</f>
        <v>1125.028125703150</v>
      </c>
    </row>
    <row r="24" ht="20.05" customHeight="1">
      <c r="A24" t="s" s="29">
        <v>15</v>
      </c>
      <c r="B24" s="22" cm="1">
        <f t="array" ref="B24">B19*(1/$B8)</f>
        <v>187.504687617191</v>
      </c>
      <c r="C24" s="23" cm="1">
        <f t="array" ref="C24">C19*(1/$B8)</f>
        <v>125.003125078127</v>
      </c>
      <c r="D24" s="23" cm="1">
        <f t="array" ref="D24">D19*(1/$B8)</f>
        <v>93.752343808595</v>
      </c>
    </row>
    <row r="25" ht="20.05" customHeight="1">
      <c r="A25" t="s" s="29">
        <v>18</v>
      </c>
      <c r="B25" s="22" cm="1">
        <f t="array" ref="B25">B20*(1/$B8)</f>
        <v>46.8761719042976</v>
      </c>
      <c r="C25" s="23" cm="1">
        <f t="array" ref="C25">C20*(1/$B8)</f>
        <v>31.2507812695318</v>
      </c>
      <c r="D25" s="23" cm="1">
        <f t="array" ref="D25">D20*(1/$B8)</f>
        <v>23.4380859521488</v>
      </c>
    </row>
    <row r="26" ht="20.05" customHeight="1">
      <c r="A26" s="30"/>
      <c r="B26" s="22"/>
      <c r="C26" s="23"/>
      <c r="D26" s="23"/>
    </row>
    <row r="27" ht="20.05" customHeight="1">
      <c r="A27" t="s" s="36">
        <v>24</v>
      </c>
      <c r="B27" s="22"/>
      <c r="C27" s="23"/>
      <c r="D27" s="23"/>
    </row>
  </sheetData>
  <mergeCells count="1">
    <mergeCell ref="A1:D1"/>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